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58 - Data Tables\"/>
    </mc:Choice>
  </mc:AlternateContent>
  <xr:revisionPtr revIDLastSave="0" documentId="8_{D3EB1BED-C7C4-4A39-9829-DEE99800C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Example without Data Tables" sheetId="10" r:id="rId3"/>
    <sheet name="1-D Data Table Example" sheetId="11" r:id="rId4"/>
    <sheet name="2-D Data Table Example" sheetId="12" r:id="rId5"/>
  </sheets>
  <definedNames>
    <definedName name="HL_1">Cover!$A$3</definedName>
    <definedName name="HL_3">'Example without Data Tables'!$A$3</definedName>
    <definedName name="HL_4">'1-D Data Table Example'!$A$3</definedName>
    <definedName name="HL_5">'2-D Data Table Example'!$A$3</definedName>
    <definedName name="HL_Navigator">Navigator!$A$1</definedName>
    <definedName name="Model_Name">Cover!$C$6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G16" i="12" a="1"/>
  <c r="E36" i="12"/>
  <c r="E25" i="12"/>
  <c r="E29" i="12" s="1"/>
  <c r="B6" i="12"/>
  <c r="A1" i="12"/>
  <c r="C6" i="12" s="1"/>
  <c r="E37" i="11"/>
  <c r="E34" i="11"/>
  <c r="H25" i="11"/>
  <c r="I25" i="11"/>
  <c r="J25" i="11"/>
  <c r="K25" i="11"/>
  <c r="L25" i="11"/>
  <c r="G25" i="11"/>
  <c r="L23" i="11"/>
  <c r="K23" i="11"/>
  <c r="J23" i="11"/>
  <c r="I23" i="11"/>
  <c r="H23" i="11"/>
  <c r="H27" i="11" s="1"/>
  <c r="H37" i="11" s="1"/>
  <c r="G23" i="11"/>
  <c r="E23" i="11"/>
  <c r="E27" i="11" s="1"/>
  <c r="G25" i="10"/>
  <c r="G24" i="10"/>
  <c r="G23" i="10"/>
  <c r="G22" i="10"/>
  <c r="G21" i="10"/>
  <c r="G20" i="10"/>
  <c r="G19" i="10"/>
  <c r="G18" i="10"/>
  <c r="G17" i="10"/>
  <c r="G16" i="10"/>
  <c r="B6" i="11"/>
  <c r="A1" i="11"/>
  <c r="C6" i="11" s="1"/>
  <c r="I25" i="12" l="1"/>
  <c r="H25" i="12"/>
  <c r="K25" i="12"/>
  <c r="L25" i="12"/>
  <c r="J25" i="12"/>
  <c r="G16" i="12"/>
  <c r="I27" i="11"/>
  <c r="I37" i="11" s="1"/>
  <c r="G27" i="11"/>
  <c r="G37" i="11" s="1"/>
  <c r="L27" i="11"/>
  <c r="L37" i="11" s="1"/>
  <c r="K27" i="11"/>
  <c r="K37" i="11" s="1"/>
  <c r="J27" i="11"/>
  <c r="J37" i="11" s="1"/>
  <c r="G24" i="12" l="1" a="1"/>
  <c r="G24" i="12" s="1"/>
  <c r="G27" i="12" s="1" a="1"/>
  <c r="G25" i="12"/>
  <c r="G29" i="11"/>
  <c r="F37" i="11" s="1"/>
  <c r="G27" i="12" l="1"/>
  <c r="G29" i="12" s="1"/>
  <c r="H29" i="12"/>
  <c r="L29" i="12"/>
  <c r="K29" i="12"/>
  <c r="J29" i="12"/>
  <c r="I29" i="12"/>
  <c r="G31" i="12" l="1"/>
  <c r="F39" i="12" s="1"/>
  <c r="B6" i="10" l="1"/>
  <c r="A1" i="10"/>
  <c r="C6" i="10" s="1"/>
  <c r="A2" i="12" l="1"/>
  <c r="A2" i="10" l="1"/>
  <c r="A2" i="11"/>
  <c r="A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<sst xmlns="http://schemas.openxmlformats.org/spreadsheetml/2006/main" count="47" uniqueCount="30">
  <si>
    <t>Navigator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</si>
  <si>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</si>
  <si>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</si>
  <si>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</si>
  <si>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</si>
  <si>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</si>
  <si>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</si>
  <si>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</si>
  <si>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</si>
  <si>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This workbook provides basic examples of one-variable and two-variable Data Tables.</t>
  </si>
  <si>
    <t>Revenue</t>
  </si>
  <si>
    <t>Summary Table</t>
  </si>
  <si>
    <t>Flexed by</t>
  </si>
  <si>
    <t>NPV Assumptions</t>
  </si>
  <si>
    <t>Discount Rate</t>
  </si>
  <si>
    <t>Relevant Cashflows</t>
  </si>
  <si>
    <t>Cashflow</t>
  </si>
  <si>
    <t>Assume cash flows occur at the end of the period.</t>
  </si>
  <si>
    <t>Net Present Value (NPV)</t>
  </si>
  <si>
    <t>Discount Factor</t>
  </si>
  <si>
    <t>NPV</t>
  </si>
  <si>
    <t>Data Table</t>
  </si>
  <si>
    <t>On</t>
  </si>
  <si>
    <t>Present Values</t>
  </si>
  <si>
    <t>No. of Periods</t>
  </si>
  <si>
    <t>Number of Periods</t>
  </si>
  <si>
    <t>SumProduct Pty Ltd</t>
  </si>
  <si>
    <t>Example without Data Tables</t>
  </si>
  <si>
    <t>1-D Data Table Example</t>
  </si>
  <si>
    <t>2-D Data Table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</si>
</sst>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-* #,##0_-;\-* #,##0_-;_-* &quot;-&quot;_-;_-@_-"/>
    <numFmt numFmtId="164" formatCode="&quot;ý&quot;;&quot;ý&quot;;&quot;þ&quot;"/>
    <numFmt numFmtId="165" formatCode=";;;"/>
    <numFmt numFmtId="166" formatCode="_(#,##0_);[Red]\(#,##0\);_(\-_);"/>
    <numFmt numFmtId="167" formatCode="_(&quot;$&quot;#,##0.0_);\(&quot;$&quot;#,##0.0\);_(&quot;-&quot;_)"/>
    <numFmt numFmtId="168" formatCode="_(#,##0.0_);\(#,##0.0\);_(&quot;-&quot;_)"/>
    <numFmt numFmtId="169" formatCode="&quot;Row &quot;###0"/>
    <numFmt numFmtId="170" formatCode="#,##0."/>
    <numFmt numFmtId="171" formatCode="_(#,##0_);\(#,##0\);_(\-_)"/>
    <numFmt numFmtId="172" formatCode="_(#,##0.00_);\(#,##0.00\);_(\-_._0_0_)"/>
    <numFmt numFmtId="173" formatCode="mmm\ yy"/>
    <numFmt numFmtId="174" formatCode="[$-C09]d\ mmm\ yy;@"/>
    <numFmt numFmtId="175" formatCode="0.0%"/>
    <numFmt numFmtId="176" formatCode="0.000"/>
    <numFmt numFmtId="177" formatCode="&quot;Discount Rate&quot;;&quot;Discount Rate&quot;;&quot;Discount Rate&quot;"/>
    <numFmt numFmtId="178" formatCode="&quot;NPV&quot;;&quot;NPV&quot;;&quot;NPV&quot;"/>
    <numFmt numFmtId="179" formatCode="&quot;Year 0&quot;;&quot;Year 0&quot;;&quot;Year 0&quot;"/>
    <numFmt numFmtId="180" formatCode="&quot;Year 1&quot;;&quot;Year 1&quot;;&quot;Year 1&quot;"/>
    <numFmt numFmtId="181" formatCode="&quot;Year 2&quot;;&quot;Year 2&quot;;&quot;Year 2&quot;"/>
    <numFmt numFmtId="182" formatCode="&quot;Year 3&quot;;&quot;Year 3&quot;;&quot;Year 3&quot;"/>
    <numFmt numFmtId="183" formatCode="&quot;Year 4&quot;;&quot;Year 4&quot;;&quot;Year 4&quot;"/>
    <numFmt numFmtId="184" formatCode="&quot;Year 5&quot;;&quot;Year 5&quot;;&quot;Year 5&quot;"/>
  </numFmts>
  <fonts count="3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74" fontId="22" fillId="0" borderId="0" applyFill="0" applyBorder="0" applyProtection="0">
      <alignment horizontal="center"/>
    </xf>
    <xf numFmtId="173" fontId="23" fillId="0" borderId="0" applyFill="0" applyBorder="0" applyProtection="0">
      <alignment horizontal="center"/>
    </xf>
    <xf numFmtId="165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66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66" fontId="1" fillId="0" borderId="0" applyFont="0" applyFill="0" applyBorder="0" applyAlignment="0" applyProtection="0"/>
    <xf numFmtId="0" fontId="25" fillId="7" borderId="2" applyNumberFormat="0" applyAlignment="0" applyProtection="0"/>
    <xf numFmtId="0" fontId="7" fillId="0" borderId="0" applyNumberFormat="0" applyFill="0" applyBorder="0" applyAlignment="0" applyProtection="0"/>
    <xf numFmtId="167" fontId="8" fillId="0" borderId="0" applyFill="0" applyBorder="0">
      <alignment horizontal="right" vertical="center"/>
    </xf>
    <xf numFmtId="168" fontId="8" fillId="0" borderId="0" applyFill="0" applyBorder="0">
      <alignment horizontal="right" vertical="center"/>
    </xf>
    <xf numFmtId="169" fontId="28" fillId="7" borderId="4">
      <alignment horizontal="center"/>
    </xf>
    <xf numFmtId="41" fontId="5" fillId="8" borderId="5" applyFont="0" applyAlignment="0"/>
    <xf numFmtId="0" fontId="12" fillId="10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0" fontId="15" fillId="3" borderId="1"/>
  </cellStyleXfs>
  <cellXfs count="69">
    <xf numFmtId="0" fontId="0" fillId="0" borderId="0" xfId="0"/>
    <xf numFmtId="0" fontId="0" fillId="0" borderId="0" xfId="0"/>
    <xf numFmtId="0" fontId="15" fillId="3" borderId="1" xfId="8"/>
    <xf numFmtId="0" fontId="16" fillId="0" borderId="0" xfId="9" applyBorder="1"/>
    <xf numFmtId="0" fontId="17" fillId="0" borderId="0" xfId="10"/>
    <xf numFmtId="0" fontId="9" fillId="0" borderId="0" xfId="0" applyFont="1"/>
    <xf numFmtId="0" fontId="10" fillId="0" borderId="0" xfId="10" applyFont="1" applyAlignment="1">
      <alignment horizontal="left" vertical="center"/>
    </xf>
    <xf numFmtId="0" fontId="11" fillId="0" borderId="0" xfId="0" applyFont="1"/>
    <xf numFmtId="0" fontId="11" fillId="0" borderId="0" xfId="4" applyFont="1" applyAlignment="1">
      <alignment horizontal="left" vertical="center"/>
    </xf>
    <xf numFmtId="0" fontId="26" fillId="0" borderId="0" xfId="6">
      <alignment horizontal="left"/>
      <protection locked="0"/>
    </xf>
    <xf numFmtId="0" fontId="26" fillId="0" borderId="0" xfId="6" applyAlignment="1">
      <alignment horizontal="right"/>
      <protection locked="0"/>
    </xf>
    <xf numFmtId="0" fontId="31" fillId="0" borderId="0" xfId="23" applyBorder="1"/>
    <xf numFmtId="0" fontId="24" fillId="4" borderId="4" xfId="12">
      <protection locked="0"/>
    </xf>
    <xf numFmtId="0" fontId="3" fillId="0" borderId="0" xfId="13"/>
    <xf numFmtId="0" fontId="13" fillId="0" borderId="0" xfId="5"/>
    <xf numFmtId="0" fontId="14" fillId="0" borderId="0" xfId="7"/>
    <xf numFmtId="170" fontId="15" fillId="3" borderId="1" xfId="39"/>
    <xf numFmtId="0" fontId="26" fillId="0" borderId="0" xfId="6">
      <alignment horizontal="left"/>
      <protection locked="0"/>
    </xf>
    <xf numFmtId="0" fontId="26" fillId="0" borderId="0" xfId="6">
      <alignment horizontal="left"/>
      <protection locked="0"/>
    </xf>
    <xf numFmtId="0" fontId="26" fillId="0" borderId="0" xfId="6">
      <alignment horizontal="left"/>
      <protection locked="0"/>
    </xf>
    <xf numFmtId="0" fontId="12" fillId="10" borderId="0" xfId="31">
      <alignment horizontal="center"/>
    </xf>
    <xf numFmtId="0" fontId="0" fillId="0" borderId="0" xfId="0"/>
    <xf numFmtId="0" fontId="26" fillId="0" borderId="0" xfId="6">
      <alignment horizontal="left"/>
      <protection locked="0"/>
    </xf>
    <xf numFmtId="166" fontId="24" fillId="4" borderId="4" xfId="24" applyFont="1" applyFill="1" applyBorder="1" applyProtection="1">
      <protection locked="0"/>
    </xf>
    <xf numFmtId="175" fontId="24" fillId="4" borderId="4" xfId="3" applyNumberFormat="1" applyFont="1" applyFill="1" applyBorder="1" applyProtection="1">
      <protection locked="0"/>
    </xf>
    <xf numFmtId="175" fontId="24" fillId="4" borderId="13" xfId="3" applyNumberFormat="1" applyFont="1" applyFill="1" applyBorder="1" applyProtection="1">
      <protection locked="0"/>
    </xf>
    <xf numFmtId="166" fontId="0" fillId="0" borderId="14" xfId="24" applyFont="1" applyBorder="1"/>
    <xf numFmtId="166" fontId="0" fillId="0" borderId="15" xfId="24" applyFont="1" applyBorder="1"/>
    <xf numFmtId="166" fontId="0" fillId="0" borderId="16" xfId="24" applyFont="1" applyBorder="1"/>
    <xf numFmtId="0" fontId="23" fillId="0" borderId="0" xfId="0" applyFont="1"/>
    <xf numFmtId="166" fontId="0" fillId="0" borderId="0" xfId="0" applyNumberFormat="1"/>
    <xf numFmtId="176" fontId="0" fillId="0" borderId="0" xfId="0" applyNumberFormat="1"/>
    <xf numFmtId="166" fontId="0" fillId="0" borderId="7" xfId="24" applyFont="1" applyBorder="1"/>
    <xf numFmtId="166" fontId="23" fillId="0" borderId="17" xfId="24" applyFont="1" applyBorder="1"/>
    <xf numFmtId="166" fontId="0" fillId="0" borderId="18" xfId="24" applyFont="1" applyBorder="1"/>
    <xf numFmtId="166" fontId="0" fillId="0" borderId="19" xfId="24" applyFont="1" applyBorder="1"/>
    <xf numFmtId="166" fontId="0" fillId="0" borderId="20" xfId="24" applyFont="1" applyBorder="1"/>
    <xf numFmtId="166" fontId="0" fillId="0" borderId="0" xfId="24" applyFont="1" applyBorder="1"/>
    <xf numFmtId="166" fontId="0" fillId="0" borderId="21" xfId="24" applyFont="1" applyBorder="1"/>
    <xf numFmtId="166" fontId="0" fillId="0" borderId="22" xfId="24" applyFont="1" applyBorder="1"/>
    <xf numFmtId="166" fontId="0" fillId="0" borderId="23" xfId="24" applyFont="1" applyBorder="1"/>
    <xf numFmtId="166" fontId="0" fillId="0" borderId="24" xfId="24" applyFont="1" applyBorder="1"/>
    <xf numFmtId="166" fontId="23" fillId="0" borderId="14" xfId="24" applyFont="1" applyBorder="1"/>
    <xf numFmtId="166" fontId="23" fillId="0" borderId="15" xfId="24" applyFont="1" applyBorder="1"/>
    <xf numFmtId="166" fontId="23" fillId="0" borderId="16" xfId="24" applyFont="1" applyBorder="1"/>
    <xf numFmtId="166" fontId="24" fillId="4" borderId="4" xfId="12" applyNumberFormat="1">
      <protection locked="0"/>
    </xf>
    <xf numFmtId="166" fontId="24" fillId="4" borderId="25" xfId="24" applyFont="1" applyFill="1" applyBorder="1" applyProtection="1">
      <protection locked="0"/>
    </xf>
    <xf numFmtId="175" fontId="24" fillId="4" borderId="13" xfId="12" applyNumberFormat="1" applyBorder="1" applyAlignment="1">
      <alignment horizontal="center"/>
      <protection locked="0"/>
    </xf>
    <xf numFmtId="175" fontId="24" fillId="4" borderId="13" xfId="3" applyNumberFormat="1" applyFont="1" applyFill="1" applyBorder="1" applyAlignment="1" applyProtection="1">
      <alignment horizontal="center"/>
      <protection locked="0"/>
    </xf>
    <xf numFmtId="175" fontId="24" fillId="4" borderId="26" xfId="3" applyNumberFormat="1" applyFont="1" applyFill="1" applyBorder="1" applyAlignment="1" applyProtection="1">
      <alignment horizontal="center"/>
      <protection locked="0"/>
    </xf>
    <xf numFmtId="0" fontId="12" fillId="10" borderId="14" xfId="31" applyBorder="1">
      <alignment horizontal="center"/>
    </xf>
    <xf numFmtId="177" fontId="12" fillId="10" borderId="16" xfId="31" applyNumberFormat="1" applyBorder="1">
      <alignment horizontal="center"/>
    </xf>
    <xf numFmtId="0" fontId="12" fillId="10" borderId="2" xfId="31" applyBorder="1">
      <alignment horizontal="center"/>
    </xf>
    <xf numFmtId="0" fontId="12" fillId="10" borderId="27" xfId="31" applyBorder="1">
      <alignment horizontal="center"/>
    </xf>
    <xf numFmtId="0" fontId="12" fillId="10" borderId="29" xfId="31" applyBorder="1">
      <alignment horizontal="center"/>
    </xf>
    <xf numFmtId="175" fontId="24" fillId="4" borderId="26" xfId="12" applyNumberFormat="1" applyBorder="1" applyAlignment="1">
      <alignment horizontal="center"/>
      <protection locked="0"/>
    </xf>
    <xf numFmtId="177" fontId="12" fillId="10" borderId="2" xfId="31" applyNumberFormat="1" applyBorder="1">
      <alignment horizontal="center"/>
    </xf>
    <xf numFmtId="178" fontId="12" fillId="10" borderId="2" xfId="31" applyNumberFormat="1" applyBorder="1">
      <alignment horizontal="center"/>
    </xf>
    <xf numFmtId="179" fontId="12" fillId="10" borderId="2" xfId="31" applyNumberFormat="1" applyBorder="1">
      <alignment horizontal="center"/>
    </xf>
    <xf numFmtId="180" fontId="12" fillId="10" borderId="2" xfId="31" applyNumberFormat="1" applyBorder="1">
      <alignment horizontal="center"/>
    </xf>
    <xf numFmtId="181" fontId="12" fillId="10" borderId="2" xfId="31" applyNumberFormat="1" applyBorder="1">
      <alignment horizontal="center"/>
    </xf>
    <xf numFmtId="182" fontId="12" fillId="10" borderId="2" xfId="31" applyNumberFormat="1" applyBorder="1">
      <alignment horizontal="center"/>
    </xf>
    <xf numFmtId="183" fontId="12" fillId="10" borderId="2" xfId="31" applyNumberFormat="1" applyBorder="1">
      <alignment horizontal="center"/>
    </xf>
    <xf numFmtId="184" fontId="12" fillId="10" borderId="2" xfId="31" applyNumberFormat="1" applyBorder="1">
      <alignment horizontal="center"/>
    </xf>
    <xf numFmtId="0" fontId="11" fillId="0" borderId="0" xfId="4" applyFont="1" applyAlignment="1">
      <alignment horizontal="left" vertical="center"/>
    </xf>
    <xf numFmtId="0" fontId="26" fillId="0" borderId="0" xfId="6">
      <alignment horizontal="left"/>
      <protection locked="0"/>
    </xf>
    <xf numFmtId="0" fontId="12" fillId="10" borderId="27" xfId="31" applyBorder="1" applyAlignment="1">
      <alignment horizontal="center"/>
    </xf>
    <xf numFmtId="0" fontId="12" fillId="10" borderId="28" xfId="31" applyBorder="1" applyAlignment="1">
      <alignment horizontal="center"/>
    </xf>
    <xf numFmtId="0" fontId="12" fillId="10" borderId="29" xfId="31" applyBorder="1" applyAlignment="1">
      <alignment horizontal="center"/>
    </xf>
  </cellXfs>
  <cellStyles count="40">
    <cellStyle name="Accounts Ref" xfId="13" xr:uid="{00000000-0005-0000-0000-000000000000}"/>
    <cellStyle name="Assumption" xfId="12" xr:uid="{00000000-0005-0000-0000-000001000000}"/>
    <cellStyle name="Comma" xfId="1" builtinId="3" customBuiltin="1"/>
    <cellStyle name="Comma [0]" xfId="2" builtinId="6" customBuiltin="1"/>
    <cellStyle name="Constraint" xfId="11" xr:uid="{00000000-0005-0000-0000-000004000000}"/>
    <cellStyle name="Date" xfId="14" xr:uid="{00000000-0005-0000-0000-000007000000}"/>
    <cellStyle name="Date Heading" xfId="15" xr:uid="{00000000-0005-0000-0000-000008000000}"/>
    <cellStyle name="Empty" xfId="16" xr:uid="{00000000-0005-0000-0000-000009000000}"/>
    <cellStyle name="Error_Checks" xfId="17" xr:uid="{00000000-0005-0000-0000-00000A000000}"/>
    <cellStyle name="Heading 1" xfId="35" builtinId="16" customBuiltin="1"/>
    <cellStyle name="Heading 1 Number" xfId="39" xr:uid="{00000000-0005-0000-0000-00000C000000}"/>
    <cellStyle name="Heading 1 Text" xfId="8" xr:uid="{00000000-0005-0000-0000-00000D000000}"/>
    <cellStyle name="Heading 2" xfId="36" builtinId="17" customBuiltin="1"/>
    <cellStyle name="Heading 2 Text" xfId="9" xr:uid="{00000000-0005-0000-0000-00000F000000}"/>
    <cellStyle name="Heading 3" xfId="37" builtinId="18" customBuiltin="1"/>
    <cellStyle name="Heading 3 Text" xfId="10" xr:uid="{00000000-0005-0000-0000-000011000000}"/>
    <cellStyle name="Heading 4" xfId="4" builtinId="19" customBuiltin="1"/>
    <cellStyle name="Hyperlink" xfId="6" builtinId="8" customBuiltin="1"/>
    <cellStyle name="Hyperlink Text" xfId="18" xr:uid="{00000000-0005-0000-0000-000014000000}"/>
    <cellStyle name="Internal Ref" xfId="19" xr:uid="{00000000-0005-0000-0000-000015000000}"/>
    <cellStyle name="Line Calc" xfId="20" xr:uid="{00000000-0005-0000-0000-000016000000}"/>
    <cellStyle name="Line Total" xfId="21" xr:uid="{00000000-0005-0000-0000-000017000000}"/>
    <cellStyle name="Model Name" xfId="7" xr:uid="{00000000-0005-0000-0000-000018000000}"/>
    <cellStyle name="Normal" xfId="0" builtinId="0" customBuiltin="1"/>
    <cellStyle name="Normal 2" xfId="22" xr:uid="{00000000-0005-0000-0000-00001A000000}"/>
    <cellStyle name="Notes" xfId="23" xr:uid="{00000000-0005-0000-0000-00001B000000}"/>
    <cellStyle name="Numbers 0" xfId="24" xr:uid="{00000000-0005-0000-0000-00001C000000}"/>
    <cellStyle name="Parameter" xfId="25" xr:uid="{00000000-0005-0000-0000-00001D000000}"/>
    <cellStyle name="Percent" xfId="3" builtinId="5"/>
    <cellStyle name="Range Name Description" xfId="26" xr:uid="{00000000-0005-0000-0000-00001F000000}"/>
    <cellStyle name="Right Currency" xfId="27" xr:uid="{00000000-0005-0000-0000-000020000000}"/>
    <cellStyle name="Right Number" xfId="28" xr:uid="{00000000-0005-0000-0000-000021000000}"/>
    <cellStyle name="Row Ref" xfId="29" xr:uid="{00000000-0005-0000-0000-000022000000}"/>
    <cellStyle name="Row_Summary" xfId="30" xr:uid="{00000000-0005-0000-0000-000023000000}"/>
    <cellStyle name="Sheet Title" xfId="5" xr:uid="{00000000-0005-0000-0000-000024000000}"/>
    <cellStyle name="Table_Heading" xfId="31" xr:uid="{00000000-0005-0000-0000-000025000000}"/>
    <cellStyle name="Title" xfId="34" builtinId="15" customBuiltin="1"/>
    <cellStyle name="Total" xfId="38" builtinId="25" customBuiltin="1"/>
    <cellStyle name="Units" xfId="32" xr:uid="{00000000-0005-0000-0000-000028000000}"/>
    <cellStyle name="WIP" xfId="33" xr:uid="{00000000-0005-0000-0000-000029000000}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  <col min="10" max="10" width="15.7109375" customWidth="1"/>
  </cols>
  <sheetData>
    <row r="1" spans="1:19" x14ac:dyDescent="0.2">
      <c r="A1" s="17"/>
    </row>
    <row r="3" spans="1:19" x14ac:dyDescent="0.2">
      <c r="A3" s="22" t="s">
        <v>0</v>
      </c>
    </row>
    <row r="5" spans="1:19" ht="20.25" x14ac:dyDescent="0.3">
      <c r="C5" s="14" t="s">
        <v>26</v>
      </c>
      <c r="D5" s="5"/>
      <c r="E5" s="5"/>
      <c r="F5" s="5"/>
      <c r="G5" s="5"/>
      <c r="H5" s="5"/>
      <c r="I5" s="5"/>
      <c r="J5" s="5"/>
    </row>
    <row r="6" spans="1:19" ht="18" x14ac:dyDescent="0.25">
      <c r="C6" s="15" t="str">
        <f ca="1">IF(ISERROR(OR(FIND("[",CELL("filename",A1)),FIND("]",CELL("filename",A1)))),"",MID(CELL("filename",A1),FIND("[",CELL("filename",A1))+1,FIND("]",CELL("filename",A1))-FIND("[",CELL("filename",A1))-1))</f>
        <v>SP Data Table Examples.xlsx</v>
      </c>
      <c r="D6" s="5"/>
      <c r="E6" s="5"/>
      <c r="F6" s="5"/>
      <c r="G6" s="5"/>
      <c r="H6" s="5"/>
      <c r="I6" s="5"/>
      <c r="J6" s="5"/>
    </row>
    <row r="7" spans="1:19" ht="12.75" x14ac:dyDescent="0.2">
      <c r="C7" s="5"/>
      <c r="D7" s="5"/>
      <c r="E7" s="5"/>
      <c r="F7" s="5"/>
      <c r="G7" s="5"/>
      <c r="H7" s="5"/>
      <c r="I7" s="5"/>
      <c r="J7" s="5"/>
    </row>
    <row r="8" spans="1:19" ht="12.75" x14ac:dyDescent="0.2">
      <c r="C8" s="5"/>
      <c r="D8" s="5"/>
      <c r="E8" s="5"/>
      <c r="F8" s="5"/>
      <c r="G8" s="5"/>
      <c r="H8" s="5"/>
      <c r="I8" s="5"/>
      <c r="J8" s="5"/>
    </row>
    <row r="9" spans="1:19" ht="12.75" x14ac:dyDescent="0.2">
      <c r="C9" s="5"/>
      <c r="D9" s="5"/>
      <c r="E9" s="5"/>
      <c r="F9" s="5"/>
      <c r="G9" s="5"/>
      <c r="H9" s="5"/>
      <c r="I9" s="5"/>
      <c r="J9" s="5"/>
    </row>
    <row r="10" spans="1:19" ht="12.75" x14ac:dyDescent="0.2">
      <c r="C10" s="5"/>
      <c r="D10" s="5"/>
      <c r="E10" s="5"/>
      <c r="F10" s="5"/>
      <c r="G10" s="5"/>
      <c r="H10" s="5"/>
      <c r="I10" s="5"/>
      <c r="J10" s="5"/>
    </row>
    <row r="11" spans="1:19" ht="15" x14ac:dyDescent="0.25">
      <c r="C11" s="5"/>
      <c r="D11" s="5"/>
      <c r="E11" s="5"/>
      <c r="F11" s="5"/>
      <c r="G11" s="5"/>
      <c r="H11" s="5"/>
      <c r="I11" s="5"/>
      <c r="J11" s="5"/>
      <c r="S11" s="13"/>
    </row>
    <row r="12" spans="1:19" ht="12.75" x14ac:dyDescent="0.2">
      <c r="C12" s="5"/>
      <c r="D12" s="5"/>
      <c r="E12" s="5"/>
      <c r="F12" s="5"/>
      <c r="G12" s="5"/>
      <c r="H12" s="5"/>
      <c r="I12" s="5"/>
      <c r="J12" s="5"/>
    </row>
    <row r="13" spans="1:19" ht="12.75" x14ac:dyDescent="0.2">
      <c r="C13" s="5"/>
      <c r="D13" s="5"/>
      <c r="E13" s="5"/>
      <c r="F13" s="5"/>
      <c r="G13" s="5"/>
      <c r="H13" s="5"/>
      <c r="I13" s="5"/>
      <c r="J13" s="5"/>
    </row>
    <row r="14" spans="1:19" ht="12.75" x14ac:dyDescent="0.2">
      <c r="C14" s="6" t="s">
        <v>1</v>
      </c>
      <c r="D14" s="7"/>
      <c r="E14" s="5"/>
      <c r="F14" s="5"/>
      <c r="G14" s="5"/>
      <c r="H14" s="5"/>
      <c r="I14" s="5"/>
      <c r="J14" s="5"/>
    </row>
    <row r="15" spans="1:19" ht="12.75" x14ac:dyDescent="0.2">
      <c r="C15" s="7"/>
      <c r="D15" s="7"/>
      <c r="E15" s="5"/>
      <c r="F15" s="5"/>
      <c r="G15" s="5"/>
      <c r="H15" s="5"/>
      <c r="I15" s="5"/>
      <c r="J15" s="5"/>
    </row>
    <row r="16" spans="1:19" ht="12.75" x14ac:dyDescent="0.2">
      <c r="C16" s="6" t="s">
        <v>2</v>
      </c>
      <c r="D16" s="7"/>
      <c r="E16" s="5"/>
      <c r="F16" s="5"/>
      <c r="G16" s="5"/>
      <c r="H16" s="5"/>
      <c r="I16" s="5"/>
      <c r="J16" s="5"/>
    </row>
    <row r="17" spans="3:10" ht="12.75" x14ac:dyDescent="0.2">
      <c r="C17" s="64" t="s">
        <v>9</v>
      </c>
      <c r="D17" s="64"/>
      <c r="E17" s="64"/>
      <c r="F17" s="64"/>
      <c r="G17" s="64"/>
      <c r="H17" s="64"/>
      <c r="I17" s="64"/>
      <c r="J17" s="64"/>
    </row>
    <row r="18" spans="3:10" ht="12.75" x14ac:dyDescent="0.2">
      <c r="C18" s="64"/>
      <c r="D18" s="64"/>
      <c r="E18" s="64"/>
      <c r="F18" s="64"/>
      <c r="G18" s="64"/>
      <c r="H18" s="64"/>
      <c r="I18" s="64"/>
      <c r="J18" s="64"/>
    </row>
    <row r="19" spans="3:10" ht="12.75" x14ac:dyDescent="0.2">
      <c r="C19" s="8"/>
      <c r="D19" s="7"/>
      <c r="E19" s="5"/>
      <c r="F19" s="5"/>
      <c r="G19" s="5"/>
      <c r="H19" s="5"/>
      <c r="I19" s="5"/>
      <c r="J19" s="5"/>
    </row>
    <row r="20" spans="3:10" ht="12.75" x14ac:dyDescent="0.2">
      <c r="C20" s="8"/>
      <c r="D20" s="7"/>
      <c r="E20" s="5"/>
      <c r="F20" s="5"/>
      <c r="G20" s="5"/>
      <c r="H20" s="5"/>
      <c r="I20" s="5"/>
      <c r="J20" s="5"/>
    </row>
    <row r="21" spans="3:10" ht="12.75" x14ac:dyDescent="0.2">
      <c r="C21" s="8" t="s">
        <v>3</v>
      </c>
      <c r="D21" s="7"/>
      <c r="E21" s="5"/>
      <c r="F21" s="5"/>
      <c r="G21" s="65" t="s">
        <v>4</v>
      </c>
      <c r="H21" s="65"/>
      <c r="I21" s="65"/>
      <c r="J21" s="5"/>
    </row>
    <row r="22" spans="3:10" ht="12.75" x14ac:dyDescent="0.2">
      <c r="C22" s="8" t="s">
        <v>5</v>
      </c>
      <c r="D22" s="7"/>
      <c r="E22" s="5"/>
      <c r="F22" s="5"/>
      <c r="G22" s="65" t="s">
        <v>6</v>
      </c>
      <c r="H22" s="65"/>
      <c r="I22" s="65"/>
      <c r="J22" s="5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14" t="s">
        <v>0</v>
      </c>
      <c r="F1" s="10"/>
      <c r="G1" s="10"/>
    </row>
    <row r="2" spans="1:24" ht="18" x14ac:dyDescent="0.25">
      <c r="A2" s="15" t="str">
        <f ca="1">Model_Name</f>
        <v>SP Data Table Examples.xlsx</v>
      </c>
    </row>
    <row r="3" spans="1:24" x14ac:dyDescent="0.2">
      <c r="A3" s="9" t="s">
        <v>0</v>
      </c>
      <c r="B3" s="9"/>
      <c r="C3" s="9"/>
      <c r="D3" s="9"/>
      <c r="E3" s="9"/>
    </row>
    <row r="4" spans="1:24" s="21" customFormat="1" x14ac:dyDescent="0.2">
      <c r="A4" s="19"/>
      <c r="B4" s="19"/>
      <c r="C4" s="19"/>
      <c r="D4" s="19"/>
      <c r="E4" s="19"/>
    </row>
    <row r="7" spans="1:24" ht="16.5" thickBot="1" x14ac:dyDescent="0.3">
      <c r="B7" s="16">
        <v>1</v>
      </c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thickTop="1" x14ac:dyDescent="0.2"/>
    <row r="9" spans="1:24" x14ac:dyDescent="0.2">
      <c r="F9" s="22" t="s">
        <v>8</v>
      </c>
    </row>
    <row r="10" spans="1:24" x14ac:dyDescent="0.2">
      <c r="F10" s="22" t="s">
        <v>27</v>
      </c>
    </row>
    <row r="11" spans="1:24" x14ac:dyDescent="0.2">
      <c r="F11" s="22" t="s">
        <v>28</v>
      </c>
    </row>
    <row r="12" spans="1:24" x14ac:dyDescent="0.2">
      <c r="F12" s="22" t="s">
        <v>29</v>
      </c>
    </row>
    <row r="13" spans="1:24" x14ac:dyDescent="0.2">
      <c r="F13" s="18"/>
    </row>
    <row r="14" spans="1:24" x14ac:dyDescent="0.2">
      <c r="F14" s="18"/>
    </row>
  </sheetData>
  <hyperlinks>
    <hyperlink ref="A3:E3" location="HL_Navigator" tooltip="Go to Navigator (Table of Contents)" display="Navigator" xr:uid="{00000000-0004-0000-0100-000000000000}"/>
    <hyperlink ref="F9" location="HL_1" display="Cover" xr:uid="{4407EB8B-E29C-483E-8900-F8ACEDD45790}"/>
    <hyperlink ref="F10" location="HL_3" display="Example without Data Tables" xr:uid="{F71C837E-211B-46A8-AAAA-7552A79B793D}"/>
    <hyperlink ref="F11" location="HL_4" display="1-D Data Table Example" xr:uid="{BD9C2E87-E020-44EB-90D7-7B8BF46D0772}"/>
    <hyperlink ref="F12" location="HL_5" display="2-D Data Table Example" xr:uid="{391E6803-29B1-447B-9119-A5CDAB9549F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C1D5-7596-4081-9B37-830FB9FC9ED2}">
  <sheetPr codeName="Sheet43">
    <outlinePr summaryBelow="0"/>
  </sheetPr>
  <dimension ref="A1:S25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x14ac:dyDescent="0.2"/>
  <cols>
    <col min="1" max="4" width="3.7109375" style="21" customWidth="1"/>
    <col min="5" max="18" width="10.7109375" style="21" customWidth="1"/>
    <col min="19" max="19" width="1.7109375" style="21" customWidth="1"/>
    <col min="20" max="16384" width="9.140625" style="21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 without Data Tables</v>
      </c>
      <c r="J1" s="65"/>
      <c r="K1" s="65"/>
    </row>
    <row r="2" spans="1:18" ht="18" x14ac:dyDescent="0.25">
      <c r="A2" s="15" t="str">
        <f ca="1">Model_Name</f>
        <v>SP Data Table Examples.xlsx</v>
      </c>
    </row>
    <row r="3" spans="1:18" x14ac:dyDescent="0.2">
      <c r="A3" s="65" t="s">
        <v>0</v>
      </c>
      <c r="B3" s="65"/>
      <c r="C3" s="65"/>
      <c r="D3" s="65"/>
      <c r="E3" s="65"/>
    </row>
    <row r="4" spans="1:18" x14ac:dyDescent="0.2">
      <c r="A4" s="19"/>
      <c r="B4" s="19"/>
      <c r="C4" s="19"/>
      <c r="D4" s="19"/>
      <c r="E4" s="19"/>
    </row>
    <row r="6" spans="1:18" ht="16.5" thickBot="1" x14ac:dyDescent="0.3">
      <c r="B6" s="16">
        <f>MAX($B$5:$B5)+1</f>
        <v>1</v>
      </c>
      <c r="C6" s="2" t="str">
        <f ca="1">A1</f>
        <v>Example without Data Tables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thickTop="1" x14ac:dyDescent="0.2"/>
    <row r="8" spans="1:18" ht="16.5" x14ac:dyDescent="0.25">
      <c r="C8" s="3" t="s">
        <v>10</v>
      </c>
    </row>
    <row r="10" spans="1:18" x14ac:dyDescent="0.2">
      <c r="E10" s="21" t="s">
        <v>10</v>
      </c>
      <c r="G10" s="23">
        <v>20000</v>
      </c>
    </row>
    <row r="13" spans="1:18" ht="16.5" x14ac:dyDescent="0.25">
      <c r="C13" s="3" t="s">
        <v>11</v>
      </c>
    </row>
    <row r="15" spans="1:18" x14ac:dyDescent="0.2">
      <c r="F15" s="20" t="s">
        <v>12</v>
      </c>
      <c r="G15" s="20" t="s">
        <v>10</v>
      </c>
    </row>
    <row r="16" spans="1:18" x14ac:dyDescent="0.2">
      <c r="F16" s="25">
        <v>0.05</v>
      </c>
      <c r="G16" s="26">
        <f>$G$10*(1+$F16)</f>
        <v>21000</v>
      </c>
    </row>
    <row r="17" spans="6:7" x14ac:dyDescent="0.2">
      <c r="F17" s="25">
        <v>0.1</v>
      </c>
      <c r="G17" s="27">
        <f t="shared" ref="G17:G25" si="0">$G$10*(1+$F17)</f>
        <v>22000</v>
      </c>
    </row>
    <row r="18" spans="6:7" x14ac:dyDescent="0.2">
      <c r="F18" s="25">
        <v>0.15000000000000002</v>
      </c>
      <c r="G18" s="27">
        <f t="shared" si="0"/>
        <v>23000</v>
      </c>
    </row>
    <row r="19" spans="6:7" x14ac:dyDescent="0.2">
      <c r="F19" s="25">
        <v>0.2</v>
      </c>
      <c r="G19" s="27">
        <f t="shared" si="0"/>
        <v>24000</v>
      </c>
    </row>
    <row r="20" spans="6:7" x14ac:dyDescent="0.2">
      <c r="F20" s="25">
        <v>0.25</v>
      </c>
      <c r="G20" s="27">
        <f t="shared" si="0"/>
        <v>25000</v>
      </c>
    </row>
    <row r="21" spans="6:7" x14ac:dyDescent="0.2">
      <c r="F21" s="25">
        <v>0.3</v>
      </c>
      <c r="G21" s="27">
        <f t="shared" si="0"/>
        <v>26000</v>
      </c>
    </row>
    <row r="22" spans="6:7" x14ac:dyDescent="0.2">
      <c r="F22" s="25">
        <v>0.35</v>
      </c>
      <c r="G22" s="27">
        <f t="shared" si="0"/>
        <v>27000</v>
      </c>
    </row>
    <row r="23" spans="6:7" x14ac:dyDescent="0.2">
      <c r="F23" s="25">
        <v>0.39999999999999997</v>
      </c>
      <c r="G23" s="27">
        <f t="shared" si="0"/>
        <v>28000</v>
      </c>
    </row>
    <row r="24" spans="6:7" x14ac:dyDescent="0.2">
      <c r="F24" s="25">
        <v>0.44999999999999996</v>
      </c>
      <c r="G24" s="27">
        <f t="shared" si="0"/>
        <v>29000</v>
      </c>
    </row>
    <row r="25" spans="6:7" x14ac:dyDescent="0.2">
      <c r="F25" s="25">
        <v>0.49999999999999994</v>
      </c>
      <c r="G25" s="28">
        <f t="shared" si="0"/>
        <v>30000</v>
      </c>
    </row>
  </sheetData>
  <sheetProtection formatColumns="0" formatRows="0"/>
  <mergeCells count="2">
    <mergeCell ref="J1:K1"/>
    <mergeCell ref="A3:E3"/>
  </mergeCells>
  <hyperlinks>
    <hyperlink ref="A3:E3" location="HL_Navigator" tooltip="Go to Navigator (Table of Contents)" display="Navigator" xr:uid="{AD57C5C1-FF59-4036-BD42-9BCAB82FB9A0}"/>
    <hyperlink ref="A3" location="HL_Navigator" display="Navigator" xr:uid="{4E0E2D7E-68F1-4A41-93DE-21B2BDC12E86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1793-FD6F-4000-8F8B-9700420111E8}">
  <sheetPr codeName="Sheet44">
    <outlinePr summaryBelow="0"/>
  </sheetPr>
  <dimension ref="A1:S49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x14ac:dyDescent="0.2"/>
  <cols>
    <col min="1" max="4" width="3.7109375" style="21" customWidth="1"/>
    <col min="5" max="5" width="15.28515625" style="21" bestFit="1" customWidth="1"/>
    <col min="6" max="17" width="10.7109375" style="21" customWidth="1"/>
    <col min="18" max="18" width="1.7109375" style="21" customWidth="1"/>
    <col min="19" max="19" width="0" style="21" hidden="1" customWidth="1"/>
    <col min="20" max="16384" width="9.140625" style="21" hidden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1-D Data Table Example</v>
      </c>
      <c r="J1" s="65"/>
      <c r="K1" s="65"/>
    </row>
    <row r="2" spans="1:17" ht="18" x14ac:dyDescent="0.25">
      <c r="A2" s="15" t="str">
        <f ca="1">Model_Name</f>
        <v>SP Data Table Examples.xlsx</v>
      </c>
    </row>
    <row r="3" spans="1:17" x14ac:dyDescent="0.2">
      <c r="A3" s="65" t="s">
        <v>0</v>
      </c>
      <c r="B3" s="65"/>
      <c r="C3" s="65"/>
      <c r="D3" s="65"/>
      <c r="E3" s="65"/>
    </row>
    <row r="4" spans="1:17" x14ac:dyDescent="0.2">
      <c r="A4" s="19"/>
      <c r="B4" s="19"/>
      <c r="C4" s="19"/>
      <c r="D4" s="19"/>
      <c r="E4" s="19"/>
    </row>
    <row r="6" spans="1:17" ht="16.5" thickBot="1" x14ac:dyDescent="0.3">
      <c r="B6" s="16">
        <f>MAX($B$5:$B5)+1</f>
        <v>1</v>
      </c>
      <c r="C6" s="2" t="str">
        <f ca="1">A1</f>
        <v>1-D Data Table Example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13</v>
      </c>
    </row>
    <row r="10" spans="1:17" x14ac:dyDescent="0.2">
      <c r="E10" s="21" t="s">
        <v>14</v>
      </c>
      <c r="G10" s="24">
        <v>0.08</v>
      </c>
    </row>
    <row r="12" spans="1:17" ht="15" x14ac:dyDescent="0.25">
      <c r="D12" s="4" t="s">
        <v>15</v>
      </c>
    </row>
    <row r="14" spans="1:17" x14ac:dyDescent="0.2">
      <c r="G14" s="29">
        <v>0</v>
      </c>
      <c r="H14" s="29">
        <v>1</v>
      </c>
      <c r="I14" s="29">
        <v>2</v>
      </c>
      <c r="J14" s="29">
        <v>3</v>
      </c>
      <c r="K14" s="29">
        <v>4</v>
      </c>
      <c r="L14" s="29">
        <v>5</v>
      </c>
    </row>
    <row r="15" spans="1:17" x14ac:dyDescent="0.2">
      <c r="E15" s="21" t="s">
        <v>16</v>
      </c>
      <c r="G15" s="23">
        <v>-27000</v>
      </c>
      <c r="H15" s="23">
        <v>6000</v>
      </c>
      <c r="I15" s="23">
        <v>8000</v>
      </c>
      <c r="J15" s="23">
        <v>13000</v>
      </c>
      <c r="K15" s="23">
        <v>15000</v>
      </c>
      <c r="L15" s="23">
        <v>4000</v>
      </c>
    </row>
    <row r="17" spans="3:12" x14ac:dyDescent="0.2">
      <c r="G17" s="11" t="s">
        <v>17</v>
      </c>
    </row>
    <row r="20" spans="3:12" ht="16.5" x14ac:dyDescent="0.25">
      <c r="C20" s="3" t="s">
        <v>18</v>
      </c>
    </row>
    <row r="22" spans="3:12" x14ac:dyDescent="0.2">
      <c r="G22" s="29">
        <v>0</v>
      </c>
      <c r="H22" s="29">
        <v>1</v>
      </c>
      <c r="I22" s="29">
        <v>2</v>
      </c>
      <c r="J22" s="29">
        <v>3</v>
      </c>
      <c r="K22" s="29">
        <v>4</v>
      </c>
      <c r="L22" s="29">
        <v>5</v>
      </c>
    </row>
    <row r="23" spans="3:12" x14ac:dyDescent="0.2">
      <c r="E23" s="21" t="str">
        <f>E15</f>
        <v>Cashflow</v>
      </c>
      <c r="G23" s="30">
        <f>G15</f>
        <v>-27000</v>
      </c>
      <c r="H23" s="30">
        <f t="shared" ref="H23:L23" si="0">H15</f>
        <v>6000</v>
      </c>
      <c r="I23" s="30">
        <f t="shared" si="0"/>
        <v>8000</v>
      </c>
      <c r="J23" s="30">
        <f t="shared" si="0"/>
        <v>13000</v>
      </c>
      <c r="K23" s="30">
        <f t="shared" si="0"/>
        <v>15000</v>
      </c>
      <c r="L23" s="30">
        <f t="shared" si="0"/>
        <v>4000</v>
      </c>
    </row>
    <row r="25" spans="3:12" x14ac:dyDescent="0.2">
      <c r="E25" s="21" t="s">
        <v>19</v>
      </c>
      <c r="G25" s="31">
        <f>(1+$G$10)^-G22</f>
        <v>1</v>
      </c>
      <c r="H25" s="31">
        <f t="shared" ref="H25:L25" si="1">(1+$G$10)^-H22</f>
        <v>0.92592592592592582</v>
      </c>
      <c r="I25" s="31">
        <f t="shared" si="1"/>
        <v>0.85733882030178321</v>
      </c>
      <c r="J25" s="31">
        <f t="shared" si="1"/>
        <v>0.79383224102016958</v>
      </c>
      <c r="K25" s="31">
        <f t="shared" si="1"/>
        <v>0.73502985279645328</v>
      </c>
      <c r="L25" s="31">
        <f t="shared" si="1"/>
        <v>0.68058319703375303</v>
      </c>
    </row>
    <row r="27" spans="3:12" x14ac:dyDescent="0.2">
      <c r="E27" s="21" t="str">
        <f>"PV of "&amp;E23</f>
        <v>PV of Cashflow</v>
      </c>
      <c r="G27" s="32">
        <f t="shared" ref="G27:L27" si="2">G23*G25</f>
        <v>-27000</v>
      </c>
      <c r="H27" s="32">
        <f t="shared" si="2"/>
        <v>5555.5555555555547</v>
      </c>
      <c r="I27" s="32">
        <f t="shared" si="2"/>
        <v>6858.710562414266</v>
      </c>
      <c r="J27" s="32">
        <f t="shared" si="2"/>
        <v>10319.819133262205</v>
      </c>
      <c r="K27" s="32">
        <f t="shared" si="2"/>
        <v>11025.447791946799</v>
      </c>
      <c r="L27" s="32">
        <f t="shared" si="2"/>
        <v>2722.3327881350119</v>
      </c>
    </row>
    <row r="29" spans="3:12" ht="12.75" thickBot="1" x14ac:dyDescent="0.25">
      <c r="E29" s="21" t="s">
        <v>20</v>
      </c>
      <c r="G29" s="33">
        <f>SUM(G27:L27)</f>
        <v>9481.8658313138367</v>
      </c>
    </row>
    <row r="30" spans="3:12" ht="12.75" thickTop="1" x14ac:dyDescent="0.2"/>
    <row r="32" spans="3:12" ht="16.5" x14ac:dyDescent="0.25">
      <c r="C32" s="3" t="s">
        <v>21</v>
      </c>
    </row>
    <row r="34" spans="5:12" x14ac:dyDescent="0.2">
      <c r="E34" s="21" t="str">
        <f>C32&amp;" Switch"</f>
        <v>Data Table Switch</v>
      </c>
      <c r="G34" s="12" t="s">
        <v>22</v>
      </c>
    </row>
    <row r="36" spans="5:12" x14ac:dyDescent="0.2">
      <c r="E36" s="53"/>
      <c r="F36" s="54"/>
      <c r="G36" s="66" t="s">
        <v>23</v>
      </c>
      <c r="H36" s="67"/>
      <c r="I36" s="67"/>
      <c r="J36" s="67"/>
      <c r="K36" s="67"/>
      <c r="L36" s="68"/>
    </row>
    <row r="37" spans="5:12" x14ac:dyDescent="0.2">
      <c r="E37" s="56">
        <f>G10</f>
        <v>0.08</v>
      </c>
      <c r="F37" s="57">
        <f>IF($G$34="On",$G$29,)</f>
        <v>9481.8658313138367</v>
      </c>
      <c r="G37" s="58">
        <f>IF($G$34="On",G27,)</f>
        <v>-27000</v>
      </c>
      <c r="H37" s="59">
        <f t="shared" ref="H37:L37" si="3">IF($G$34="On",H27,)</f>
        <v>5555.5555555555547</v>
      </c>
      <c r="I37" s="60">
        <f t="shared" si="3"/>
        <v>6858.710562414266</v>
      </c>
      <c r="J37" s="61">
        <f t="shared" si="3"/>
        <v>10319.819133262205</v>
      </c>
      <c r="K37" s="62">
        <f t="shared" si="3"/>
        <v>11025.447791946799</v>
      </c>
      <c r="L37" s="63">
        <f t="shared" si="3"/>
        <v>2722.3327881350119</v>
      </c>
    </row>
    <row r="38" spans="5:12" x14ac:dyDescent="0.2">
      <c r="E38" s="55">
        <v>0.01</v>
      </c>
      <c r="F38" s="42">
        <f t="dataTable" ref="F38:L49" dt2D="0" dtr="0" r1="G10"/>
        <v>17621.202295389925</v>
      </c>
      <c r="G38" s="34">
        <v>-27000</v>
      </c>
      <c r="H38" s="32">
        <v>5940.5940594059402</v>
      </c>
      <c r="I38" s="32">
        <v>7842.3683952553665</v>
      </c>
      <c r="J38" s="32">
        <v>12617.671923059379</v>
      </c>
      <c r="K38" s="32">
        <v>14414.705167242244</v>
      </c>
      <c r="L38" s="35">
        <v>3805.8627504269957</v>
      </c>
    </row>
    <row r="39" spans="5:12" x14ac:dyDescent="0.2">
      <c r="E39" s="47">
        <v>0.02</v>
      </c>
      <c r="F39" s="43">
        <v>16302.49816990931</v>
      </c>
      <c r="G39" s="36">
        <v>-27000</v>
      </c>
      <c r="H39" s="37">
        <v>5882.3529411764703</v>
      </c>
      <c r="I39" s="37">
        <v>7689.3502499038832</v>
      </c>
      <c r="J39" s="37">
        <v>12250.190349111581</v>
      </c>
      <c r="K39" s="37">
        <v>13857.681390397713</v>
      </c>
      <c r="L39" s="38">
        <v>3622.9232393196639</v>
      </c>
    </row>
    <row r="40" spans="5:12" x14ac:dyDescent="0.2">
      <c r="E40" s="47">
        <v>0.03</v>
      </c>
      <c r="F40" s="43">
        <v>15040.592419379705</v>
      </c>
      <c r="G40" s="36">
        <v>-27000</v>
      </c>
      <c r="H40" s="37">
        <v>5825.2427184466023</v>
      </c>
      <c r="I40" s="37">
        <v>7540.7672730700351</v>
      </c>
      <c r="J40" s="37">
        <v>11896.841571591074</v>
      </c>
      <c r="K40" s="37">
        <v>13327.305718735335</v>
      </c>
      <c r="L40" s="38">
        <v>3450.4351375366564</v>
      </c>
    </row>
    <row r="41" spans="5:12" x14ac:dyDescent="0.2">
      <c r="E41" s="47">
        <v>0.04</v>
      </c>
      <c r="F41" s="43">
        <v>13832.404428577964</v>
      </c>
      <c r="G41" s="36">
        <v>-27000</v>
      </c>
      <c r="H41" s="37">
        <v>5769.2307692307686</v>
      </c>
      <c r="I41" s="37">
        <v>7396.4497041420109</v>
      </c>
      <c r="J41" s="37">
        <v>11556.952662721893</v>
      </c>
      <c r="K41" s="37">
        <v>12822.062865445885</v>
      </c>
      <c r="L41" s="38">
        <v>3287.7084270374062</v>
      </c>
    </row>
    <row r="42" spans="5:12" x14ac:dyDescent="0.2">
      <c r="E42" s="47">
        <v>0.05</v>
      </c>
      <c r="F42" s="43">
        <v>12675.052110611365</v>
      </c>
      <c r="G42" s="36">
        <v>-27000</v>
      </c>
      <c r="H42" s="37">
        <v>5714.2857142857138</v>
      </c>
      <c r="I42" s="37">
        <v>7256.2358276643981</v>
      </c>
      <c r="J42" s="37">
        <v>11229.888780909188</v>
      </c>
      <c r="K42" s="37">
        <v>12340.537121878229</v>
      </c>
      <c r="L42" s="38">
        <v>3134.104665873836</v>
      </c>
    </row>
    <row r="43" spans="5:12" x14ac:dyDescent="0.2">
      <c r="E43" s="47">
        <v>0.06</v>
      </c>
      <c r="F43" s="43">
        <v>11565.83719805894</v>
      </c>
      <c r="G43" s="36">
        <v>-27000</v>
      </c>
      <c r="H43" s="37">
        <v>5660.3773584905657</v>
      </c>
      <c r="I43" s="37">
        <v>7119.9715201139188</v>
      </c>
      <c r="J43" s="37">
        <v>10915.050679419921</v>
      </c>
      <c r="K43" s="37">
        <v>11881.404948570307</v>
      </c>
      <c r="L43" s="38">
        <v>2989.0326914642274</v>
      </c>
    </row>
    <row r="44" spans="5:12" x14ac:dyDescent="0.2">
      <c r="E44" s="47">
        <v>7.0000000000000007E-2</v>
      </c>
      <c r="F44" s="43">
        <v>10502.231759928334</v>
      </c>
      <c r="G44" s="36">
        <v>-27000</v>
      </c>
      <c r="H44" s="37">
        <v>5607.4766355140182</v>
      </c>
      <c r="I44" s="37">
        <v>6987.5098261856929</v>
      </c>
      <c r="J44" s="37">
        <v>10611.872399581074</v>
      </c>
      <c r="K44" s="37">
        <v>11443.428180712877</v>
      </c>
      <c r="L44" s="38">
        <v>2851.9447179346735</v>
      </c>
    </row>
    <row r="45" spans="5:12" x14ac:dyDescent="0.2">
      <c r="E45" s="47">
        <v>0.08</v>
      </c>
      <c r="F45" s="43">
        <v>9481.8658313138367</v>
      </c>
      <c r="G45" s="36">
        <v>-27000</v>
      </c>
      <c r="H45" s="37">
        <v>5555.5555555555547</v>
      </c>
      <c r="I45" s="37">
        <v>6858.710562414266</v>
      </c>
      <c r="J45" s="37">
        <v>10319.819133262205</v>
      </c>
      <c r="K45" s="37">
        <v>11025.447791946799</v>
      </c>
      <c r="L45" s="38">
        <v>2722.3327881350119</v>
      </c>
    </row>
    <row r="46" spans="5:12" x14ac:dyDescent="0.2">
      <c r="E46" s="47">
        <v>0.09</v>
      </c>
      <c r="F46" s="43">
        <v>8502.5160540609413</v>
      </c>
      <c r="G46" s="36">
        <v>-27000</v>
      </c>
      <c r="H46" s="37">
        <v>5504.5871559633024</v>
      </c>
      <c r="I46" s="37">
        <v>6733.4399461324792</v>
      </c>
      <c r="J46" s="37">
        <v>10038.385240793834</v>
      </c>
      <c r="K46" s="37">
        <v>10626.378165977945</v>
      </c>
      <c r="L46" s="38">
        <v>2599.7255451933811</v>
      </c>
    </row>
    <row r="47" spans="5:12" x14ac:dyDescent="0.2">
      <c r="E47" s="47">
        <v>0.1</v>
      </c>
      <c r="F47" s="43">
        <v>7562.0952369125262</v>
      </c>
      <c r="G47" s="36">
        <v>-27000</v>
      </c>
      <c r="H47" s="37">
        <v>5454.545454545454</v>
      </c>
      <c r="I47" s="37">
        <v>6611.5702479338834</v>
      </c>
      <c r="J47" s="37">
        <v>9767.0924117205086</v>
      </c>
      <c r="K47" s="37">
        <v>10245.201830476059</v>
      </c>
      <c r="L47" s="38">
        <v>2483.6852922366197</v>
      </c>
    </row>
    <row r="48" spans="5:12" x14ac:dyDescent="0.2">
      <c r="E48" s="47">
        <v>0.11</v>
      </c>
      <c r="F48" s="43">
        <v>6658.642752679435</v>
      </c>
      <c r="G48" s="36">
        <v>-27000</v>
      </c>
      <c r="H48" s="37">
        <v>5405.405405405405</v>
      </c>
      <c r="I48" s="37">
        <v>6492.9794659524377</v>
      </c>
      <c r="J48" s="37">
        <v>9505.4879569123532</v>
      </c>
      <c r="K48" s="37">
        <v>9880.9646121750029</v>
      </c>
      <c r="L48" s="38">
        <v>2373.8053122342344</v>
      </c>
    </row>
    <row r="49" spans="5:12" x14ac:dyDescent="0.2">
      <c r="E49" s="47">
        <v>0.12</v>
      </c>
      <c r="F49" s="44">
        <v>5790.3156980722233</v>
      </c>
      <c r="G49" s="39">
        <v>-27000</v>
      </c>
      <c r="H49" s="40">
        <v>5357.1428571428569</v>
      </c>
      <c r="I49" s="40">
        <v>6377.5510204081629</v>
      </c>
      <c r="J49" s="40">
        <v>9253.1432215743407</v>
      </c>
      <c r="K49" s="40">
        <v>9532.7711760724687</v>
      </c>
      <c r="L49" s="41">
        <v>2269.7074228743968</v>
      </c>
    </row>
  </sheetData>
  <sheetProtection formatColumns="0" formatRows="0"/>
  <mergeCells count="3">
    <mergeCell ref="J1:K1"/>
    <mergeCell ref="A3:E3"/>
    <mergeCell ref="G36:L36"/>
  </mergeCells>
  <dataValidations count="1">
    <dataValidation type="list" allowBlank="1" showInputMessage="1" showErrorMessage="1" sqref="G34" xr:uid="{8452FC9B-C313-4F61-AC80-891C5F010F81}">
      <formula1>"On,Off"</formula1>
    </dataValidation>
  </dataValidations>
  <hyperlinks>
    <hyperlink ref="A3:E3" location="HL_Navigator" tooltip="Go to Navigator (Table of Contents)" display="Navigator" xr:uid="{A7487493-D445-45A7-BA4B-2F29E63E301B}"/>
    <hyperlink ref="A3" location="HL_Navigator" display="Navigator" xr:uid="{D5D61BD6-237D-446A-B09D-F1E0B1FD8AA5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0958-4965-4721-A3E5-F0D9458EC2CB}">
  <sheetPr codeName="Sheet45">
    <outlinePr summaryBelow="0"/>
  </sheetPr>
  <dimension ref="A1:S51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x14ac:dyDescent="0.2"/>
  <cols>
    <col min="1" max="4" width="3.7109375" style="21" customWidth="1"/>
    <col min="5" max="5" width="15.28515625" style="21" bestFit="1" customWidth="1"/>
    <col min="6" max="6" width="12.28515625" style="21" bestFit="1" customWidth="1"/>
    <col min="7" max="17" width="10.7109375" style="21" customWidth="1"/>
    <col min="18" max="18" width="1.7109375" style="21" customWidth="1"/>
    <col min="19" max="19" width="0" style="21" hidden="1" customWidth="1"/>
    <col min="20" max="16384" width="9.140625" style="21" hidden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2-D Data Table Example</v>
      </c>
      <c r="J1" s="65"/>
      <c r="K1" s="65"/>
    </row>
    <row r="2" spans="1:17" ht="18" x14ac:dyDescent="0.25">
      <c r="A2" s="15" t="str">
        <f ca="1">Model_Name</f>
        <v>SP Data Table Examples.xlsx</v>
      </c>
    </row>
    <row r="3" spans="1:17" x14ac:dyDescent="0.2">
      <c r="A3" s="65" t="s">
        <v>0</v>
      </c>
      <c r="B3" s="65"/>
      <c r="C3" s="65"/>
      <c r="D3" s="65"/>
      <c r="E3" s="65"/>
    </row>
    <row r="4" spans="1:17" x14ac:dyDescent="0.2">
      <c r="A4" s="19"/>
      <c r="B4" s="19"/>
      <c r="C4" s="19"/>
      <c r="D4" s="19"/>
      <c r="E4" s="19"/>
    </row>
    <row r="6" spans="1:17" ht="16.5" thickBot="1" x14ac:dyDescent="0.3">
      <c r="B6" s="16">
        <f>MAX($B$5:$B5)+1</f>
        <v>1</v>
      </c>
      <c r="C6" s="2" t="str">
        <f ca="1">A1</f>
        <v>2-D Data Table Example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13</v>
      </c>
    </row>
    <row r="10" spans="1:17" x14ac:dyDescent="0.2">
      <c r="E10" s="21" t="s">
        <v>14</v>
      </c>
      <c r="G10" s="24">
        <v>0.03</v>
      </c>
    </row>
    <row r="12" spans="1:17" ht="15" x14ac:dyDescent="0.25">
      <c r="D12" s="4" t="s">
        <v>15</v>
      </c>
    </row>
    <row r="14" spans="1:17" x14ac:dyDescent="0.2">
      <c r="E14" s="21" t="s">
        <v>24</v>
      </c>
      <c r="G14" s="45">
        <v>5</v>
      </c>
    </row>
    <row r="16" spans="1:17" x14ac:dyDescent="0.2">
      <c r="G16" s="29" cm="1">
        <f t="array" ref="G16:L16">_xlfn.SEQUENCE(1,$G$14+1,0)</f>
        <v>0</v>
      </c>
      <c r="H16" s="29">
        <v>1</v>
      </c>
      <c r="I16" s="29">
        <v>2</v>
      </c>
      <c r="J16" s="29">
        <v>3</v>
      </c>
      <c r="K16" s="29">
        <v>4</v>
      </c>
      <c r="L16" s="29">
        <v>5</v>
      </c>
    </row>
    <row r="17" spans="3:12" x14ac:dyDescent="0.2">
      <c r="E17" s="21" t="s">
        <v>16</v>
      </c>
      <c r="G17" s="23">
        <v>-27000</v>
      </c>
      <c r="H17" s="23">
        <v>6000</v>
      </c>
      <c r="I17" s="23">
        <v>8000</v>
      </c>
      <c r="J17" s="23">
        <v>13000</v>
      </c>
      <c r="K17" s="23">
        <v>15000</v>
      </c>
      <c r="L17" s="46">
        <v>4000</v>
      </c>
    </row>
    <row r="19" spans="3:12" x14ac:dyDescent="0.2">
      <c r="G19" s="11" t="s">
        <v>17</v>
      </c>
    </row>
    <row r="22" spans="3:12" ht="16.5" x14ac:dyDescent="0.25">
      <c r="C22" s="3" t="s">
        <v>18</v>
      </c>
    </row>
    <row r="24" spans="3:12" x14ac:dyDescent="0.2">
      <c r="G24" s="29" cm="1">
        <f t="array" ref="G24:L24">_xlfn.ANCHORARRAY(G16)</f>
        <v>0</v>
      </c>
      <c r="H24" s="29">
        <v>1</v>
      </c>
      <c r="I24" s="29">
        <v>2</v>
      </c>
      <c r="J24" s="29">
        <v>3</v>
      </c>
      <c r="K24" s="29">
        <v>4</v>
      </c>
      <c r="L24" s="29">
        <v>5</v>
      </c>
    </row>
    <row r="25" spans="3:12" x14ac:dyDescent="0.2">
      <c r="E25" s="21" t="str">
        <f>E17</f>
        <v>Cashflow</v>
      </c>
      <c r="G25" s="30">
        <f>G17*ISNUMBER(G$16)</f>
        <v>-27000</v>
      </c>
      <c r="H25" s="30">
        <f t="shared" ref="H25:L25" si="0">H17*ISNUMBER(H$16)</f>
        <v>6000</v>
      </c>
      <c r="I25" s="30">
        <f t="shared" si="0"/>
        <v>8000</v>
      </c>
      <c r="J25" s="30">
        <f t="shared" si="0"/>
        <v>13000</v>
      </c>
      <c r="K25" s="30">
        <f t="shared" si="0"/>
        <v>15000</v>
      </c>
      <c r="L25" s="30">
        <f t="shared" si="0"/>
        <v>4000</v>
      </c>
    </row>
    <row r="27" spans="3:12" x14ac:dyDescent="0.2">
      <c r="E27" s="21" t="s">
        <v>19</v>
      </c>
      <c r="G27" s="31" cm="1">
        <f t="array" ref="G27:L27">(1+$G$10)^-_xlfn.ANCHORARRAY(G24)</f>
        <v>1</v>
      </c>
      <c r="H27" s="31">
        <v>0.970873786407767</v>
      </c>
      <c r="I27" s="31">
        <v>0.94259590913375435</v>
      </c>
      <c r="J27" s="31">
        <v>0.91514165935315961</v>
      </c>
      <c r="K27" s="31">
        <v>0.888487047915689</v>
      </c>
      <c r="L27" s="31">
        <v>0.86260878438416411</v>
      </c>
    </row>
    <row r="29" spans="3:12" x14ac:dyDescent="0.2">
      <c r="E29" s="21" t="str">
        <f>"PV of "&amp;E25</f>
        <v>PV of Cashflow</v>
      </c>
      <c r="G29" s="32">
        <f t="shared" ref="G29:L29" si="1">G25*G27</f>
        <v>-27000</v>
      </c>
      <c r="H29" s="32">
        <f t="shared" si="1"/>
        <v>5825.2427184466023</v>
      </c>
      <c r="I29" s="32">
        <f t="shared" si="1"/>
        <v>7540.7672730700351</v>
      </c>
      <c r="J29" s="32">
        <f t="shared" si="1"/>
        <v>11896.841571591074</v>
      </c>
      <c r="K29" s="32">
        <f t="shared" si="1"/>
        <v>13327.305718735335</v>
      </c>
      <c r="L29" s="32">
        <f t="shared" si="1"/>
        <v>3450.4351375366564</v>
      </c>
    </row>
    <row r="31" spans="3:12" ht="12.75" thickBot="1" x14ac:dyDescent="0.25">
      <c r="E31" s="21" t="s">
        <v>20</v>
      </c>
      <c r="G31" s="33">
        <f>SUM(G29:L29)</f>
        <v>15040.592419379705</v>
      </c>
    </row>
    <row r="32" spans="3:12" ht="12.75" thickTop="1" x14ac:dyDescent="0.2"/>
    <row r="34" spans="3:12" ht="16.5" x14ac:dyDescent="0.25">
      <c r="C34" s="3" t="s">
        <v>21</v>
      </c>
    </row>
    <row r="36" spans="3:12" x14ac:dyDescent="0.2">
      <c r="E36" s="21" t="str">
        <f>C34&amp;" Switch"</f>
        <v>Data Table Switch</v>
      </c>
      <c r="G36" s="12" t="s">
        <v>22</v>
      </c>
    </row>
    <row r="38" spans="3:12" x14ac:dyDescent="0.2">
      <c r="F38" s="50"/>
      <c r="G38" s="66" t="s">
        <v>25</v>
      </c>
      <c r="H38" s="67"/>
      <c r="I38" s="67"/>
      <c r="J38" s="67"/>
      <c r="K38" s="67"/>
      <c r="L38" s="68"/>
    </row>
    <row r="39" spans="3:12" x14ac:dyDescent="0.2">
      <c r="F39" s="51">
        <f>IF($G$36="On",$G$31,)</f>
        <v>15040.592419379705</v>
      </c>
      <c r="G39" s="52">
        <v>0</v>
      </c>
      <c r="H39" s="52">
        <v>1</v>
      </c>
      <c r="I39" s="52">
        <v>2</v>
      </c>
      <c r="J39" s="52">
        <v>3</v>
      </c>
      <c r="K39" s="52">
        <v>4</v>
      </c>
      <c r="L39" s="52">
        <v>5</v>
      </c>
    </row>
    <row r="40" spans="3:12" x14ac:dyDescent="0.2">
      <c r="F40" s="49">
        <v>0.01</v>
      </c>
      <c r="G40" s="34">
        <f t="dataTable" ref="G40:L51" dt2D="1" dtr="1" r1="G14" r2="G10"/>
        <v>-27000</v>
      </c>
      <c r="H40" s="32">
        <v>-21059.405940594061</v>
      </c>
      <c r="I40" s="32">
        <v>-13217.037545338695</v>
      </c>
      <c r="J40" s="32">
        <v>-599.36562227931609</v>
      </c>
      <c r="K40" s="32">
        <v>13815.339544962928</v>
      </c>
      <c r="L40" s="35">
        <v>17621.202295389925</v>
      </c>
    </row>
    <row r="41" spans="3:12" x14ac:dyDescent="0.2">
      <c r="F41" s="48">
        <v>0.02</v>
      </c>
      <c r="G41" s="36">
        <v>-27000</v>
      </c>
      <c r="H41" s="37">
        <v>-21117.647058823532</v>
      </c>
      <c r="I41" s="37">
        <v>-13428.296808919647</v>
      </c>
      <c r="J41" s="37">
        <v>-1178.1064598080666</v>
      </c>
      <c r="K41" s="37">
        <v>12679.574930589646</v>
      </c>
      <c r="L41" s="38">
        <v>16302.49816990931</v>
      </c>
    </row>
    <row r="42" spans="3:12" x14ac:dyDescent="0.2">
      <c r="F42" s="48">
        <v>0.03</v>
      </c>
      <c r="G42" s="36">
        <v>-27000</v>
      </c>
      <c r="H42" s="37">
        <v>-21174.757281553397</v>
      </c>
      <c r="I42" s="37">
        <v>-13633.990008483361</v>
      </c>
      <c r="J42" s="37">
        <v>-1737.1484368922866</v>
      </c>
      <c r="K42" s="37">
        <v>11590.157281843049</v>
      </c>
      <c r="L42" s="38">
        <v>15040.592419379705</v>
      </c>
    </row>
    <row r="43" spans="3:12" x14ac:dyDescent="0.2">
      <c r="F43" s="48">
        <v>0.04</v>
      </c>
      <c r="G43" s="36">
        <v>-27000</v>
      </c>
      <c r="H43" s="37">
        <v>-21230.76923076923</v>
      </c>
      <c r="I43" s="37">
        <v>-13834.31952662722</v>
      </c>
      <c r="J43" s="37">
        <v>-2277.3668639053267</v>
      </c>
      <c r="K43" s="37">
        <v>10544.696001540558</v>
      </c>
      <c r="L43" s="38">
        <v>13832.404428577964</v>
      </c>
    </row>
    <row r="44" spans="3:12" x14ac:dyDescent="0.2">
      <c r="F44" s="48">
        <v>0.05</v>
      </c>
      <c r="G44" s="36">
        <v>-27000</v>
      </c>
      <c r="H44" s="37">
        <v>-21285.714285714286</v>
      </c>
      <c r="I44" s="37">
        <v>-14029.478458049889</v>
      </c>
      <c r="J44" s="37">
        <v>-2799.5896771407006</v>
      </c>
      <c r="K44" s="37">
        <v>9540.9474447375287</v>
      </c>
      <c r="L44" s="38">
        <v>12675.052110611365</v>
      </c>
    </row>
    <row r="45" spans="3:12" x14ac:dyDescent="0.2">
      <c r="F45" s="48">
        <v>0.06</v>
      </c>
      <c r="G45" s="36">
        <v>-27000</v>
      </c>
      <c r="H45" s="37">
        <v>-21339.622641509435</v>
      </c>
      <c r="I45" s="37">
        <v>-14219.651121395516</v>
      </c>
      <c r="J45" s="37">
        <v>-3304.6004419755955</v>
      </c>
      <c r="K45" s="37">
        <v>8576.8045065947117</v>
      </c>
      <c r="L45" s="38">
        <v>11565.83719805894</v>
      </c>
    </row>
    <row r="46" spans="3:12" x14ac:dyDescent="0.2">
      <c r="F46" s="48">
        <v>7.0000000000000007E-2</v>
      </c>
      <c r="G46" s="36">
        <v>-27000</v>
      </c>
      <c r="H46" s="37">
        <v>-21392.523364485984</v>
      </c>
      <c r="I46" s="37">
        <v>-14405.013538300291</v>
      </c>
      <c r="J46" s="37">
        <v>-3793.1411387192165</v>
      </c>
      <c r="K46" s="37">
        <v>7650.2870419936608</v>
      </c>
      <c r="L46" s="38">
        <v>10502.231759928334</v>
      </c>
    </row>
    <row r="47" spans="3:12" x14ac:dyDescent="0.2">
      <c r="F47" s="48">
        <v>0.08</v>
      </c>
      <c r="G47" s="36">
        <v>-27000</v>
      </c>
      <c r="H47" s="37">
        <v>-21444.444444444445</v>
      </c>
      <c r="I47" s="37">
        <v>-14585.733882030179</v>
      </c>
      <c r="J47" s="37">
        <v>-4265.9147487679747</v>
      </c>
      <c r="K47" s="37">
        <v>6759.5330431788243</v>
      </c>
      <c r="L47" s="38">
        <v>9481.8658313138367</v>
      </c>
    </row>
    <row r="48" spans="3:12" x14ac:dyDescent="0.2">
      <c r="F48" s="48">
        <v>0.09</v>
      </c>
      <c r="G48" s="36">
        <v>-27000</v>
      </c>
      <c r="H48" s="37">
        <v>-21495.412844036699</v>
      </c>
      <c r="I48" s="37">
        <v>-14761.972897904219</v>
      </c>
      <c r="J48" s="37">
        <v>-4723.5876571103854</v>
      </c>
      <c r="K48" s="37">
        <v>5902.7905088675598</v>
      </c>
      <c r="L48" s="38">
        <v>8502.5160540609413</v>
      </c>
    </row>
    <row r="49" spans="6:12" x14ac:dyDescent="0.2">
      <c r="F49" s="48">
        <v>0.1</v>
      </c>
      <c r="G49" s="36">
        <v>-27000</v>
      </c>
      <c r="H49" s="37">
        <v>-21545.454545454544</v>
      </c>
      <c r="I49" s="37">
        <v>-14933.884297520661</v>
      </c>
      <c r="J49" s="37">
        <v>-5166.7918858001522</v>
      </c>
      <c r="K49" s="37">
        <v>5078.4099446759064</v>
      </c>
      <c r="L49" s="38">
        <v>7562.0952369125262</v>
      </c>
    </row>
    <row r="50" spans="6:12" x14ac:dyDescent="0.2">
      <c r="F50" s="48">
        <v>0.11</v>
      </c>
      <c r="G50" s="36">
        <v>-27000</v>
      </c>
      <c r="H50" s="37">
        <v>-21594.594594594593</v>
      </c>
      <c r="I50" s="37">
        <v>-15101.615128642155</v>
      </c>
      <c r="J50" s="37">
        <v>-5596.1271717298023</v>
      </c>
      <c r="K50" s="37">
        <v>4284.8374404452006</v>
      </c>
      <c r="L50" s="38">
        <v>6658.642752679435</v>
      </c>
    </row>
    <row r="51" spans="6:12" x14ac:dyDescent="0.2">
      <c r="F51" s="48">
        <v>0.12</v>
      </c>
      <c r="G51" s="39">
        <v>-27000</v>
      </c>
      <c r="H51" s="40">
        <v>-21642.857142857145</v>
      </c>
      <c r="I51" s="40">
        <v>-15265.306122448983</v>
      </c>
      <c r="J51" s="40">
        <v>-6012.1629008746422</v>
      </c>
      <c r="K51" s="40">
        <v>3520.6082751978265</v>
      </c>
      <c r="L51" s="41">
        <v>5790.3156980722233</v>
      </c>
    </row>
  </sheetData>
  <sheetProtection formatColumns="0" formatRows="0"/>
  <mergeCells count="3">
    <mergeCell ref="J1:K1"/>
    <mergeCell ref="A3:E3"/>
    <mergeCell ref="G38:L38"/>
  </mergeCells>
  <conditionalFormatting sqref="G17:L17 G25:L25 G27:L27 G29:L29">
    <cfRule type="expression" dxfId="0" priority="1">
      <formula>ISBLANK(G$16)</formula>
    </cfRule>
  </conditionalFormatting>
  <dataValidations disablePrompts="1" count="1">
    <dataValidation type="list" allowBlank="1" showInputMessage="1" showErrorMessage="1" sqref="G36" xr:uid="{04DB91BD-B47E-4A43-B762-16E46B91EB10}">
      <formula1>"On,Off"</formula1>
    </dataValidation>
  </dataValidations>
  <hyperlinks>
    <hyperlink ref="A3:E3" location="HL_Navigator" tooltip="Go to Navigator (Table of Contents)" display="Navigator" xr:uid="{7C2FD118-DDE2-411F-AE02-88F7192A88B1}"/>
    <hyperlink ref="A3" location="HL_Navigator" display="Navigator" xr:uid="{B9E3C6E2-F2D0-49E8-87C4-66A2A00F5E8A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5" ma:contentTypeDescription="Create a new document." ma:contentTypeScope="" ma:versionID="7b4f5faf1ebb35376dbc1ddc3c87617c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b745671cbd1ecfe0936fee19b8c93030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4DD30C-B1C6-475D-B7DF-328262AB9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Navigator</vt:lpstr>
      <vt:lpstr>Example without Data Tables</vt:lpstr>
      <vt:lpstr>1-D Data Table Example</vt:lpstr>
      <vt:lpstr>2-D Data Table Example</vt:lpstr>
      <vt:lpstr>HL_1</vt:lpstr>
      <vt:lpstr>HL_3</vt:lpstr>
      <vt:lpstr>HL_4</vt:lpstr>
      <vt:lpstr>HL_5</vt:lpstr>
      <vt:lpstr>HL_Navigator</vt:lpstr>
      <vt:lpstr>Model_Name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2022-07-19T22:45:30Z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